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12495" activeTab="0"/>
  </bookViews>
  <sheets>
    <sheet name="Wkst C Avg Balances" sheetId="1" r:id="rId1"/>
  </sheets>
  <definedNames>
    <definedName name="___INDEX_SHEET___ASAP_Utilities">#REF!</definedName>
    <definedName name="___WSH7">#REF!</definedName>
    <definedName name="__WSH7">#REF!</definedName>
    <definedName name="_Order1" hidden="1">0</definedName>
    <definedName name="_WSH7">#REF!</definedName>
    <definedName name="Alloc02">#REF!</definedName>
    <definedName name="Alloc03">#REF!</definedName>
    <definedName name="AllocTY">#REF!</definedName>
    <definedName name="Arkansas">#REF!</definedName>
    <definedName name="Blank" hidden="1">{"ARK_JURIS_FUEL",#N/A,FALSE,"Ark_Fuel&amp;Rev"}</definedName>
    <definedName name="CapAlloc">#REF!</definedName>
    <definedName name="CoCode0100">#REF!</definedName>
    <definedName name="CoCode0200">#REF!</definedName>
    <definedName name="CoCode0400">#REF!</definedName>
    <definedName name="CoCode0500">#REF!</definedName>
    <definedName name="CONOCO_FAC">#REF!</definedName>
    <definedName name="cp_by_group">#REF!</definedName>
    <definedName name="cp_by_serv_level">#REF!</definedName>
    <definedName name="cp_input_area">#REF!</definedName>
    <definedName name="error">#REF!</definedName>
    <definedName name="FED">#REF!</definedName>
    <definedName name="g">#REF!</definedName>
    <definedName name="haha" hidden="1">{"OMPA_FAC",#N/A,FALSE,"OMPA FAC"}</definedName>
    <definedName name="MED">#REF!</definedName>
    <definedName name="MEDICARE">#REF!</definedName>
    <definedName name="MonthlyAdj">#REF!</definedName>
    <definedName name="MonthlyDetail">#REF!</definedName>
    <definedName name="OASDI">#REF!</definedName>
    <definedName name="OCT">#REF!</definedName>
    <definedName name="Oklahoma">#REF!</definedName>
    <definedName name="Percent">#REF!</definedName>
    <definedName name="plus_pmts">#REF!</definedName>
    <definedName name="print">#REF!</definedName>
    <definedName name="print_all">#REF!</definedName>
    <definedName name="print_all_D_1">#REF!</definedName>
    <definedName name="_xlnm.Print_Area" localSheetId="0">'Wkst C Avg Balances'!$A$1:$H$60</definedName>
    <definedName name="PRINT_AREA_MI">#REF!</definedName>
    <definedName name="print_sch">#REF!</definedName>
    <definedName name="py_cent">#REF!</definedName>
    <definedName name="py_clint">#REF!</definedName>
    <definedName name="py_eec">#REF!</definedName>
    <definedName name="py_ei">#REF!</definedName>
    <definedName name="py_engl">#REF!</definedName>
    <definedName name="py_epc">#REF!</definedName>
    <definedName name="py_esc">#REF!</definedName>
    <definedName name="simoutaneous">#REF!</definedName>
    <definedName name="STATE">#REF!</definedName>
    <definedName name="test" hidden="1">{"ARK_JURIS_FUEL",#N/A,FALSE,"Ark_Fuel&amp;Rev"}</definedName>
    <definedName name="Total">#REF!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NOCO._.FAC." hidden="1">{"CONOCO_FAC",#N/A,FALSE,"Conoco FAC"}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go." hidden="1">{"wp_h4.2",#N/A,FALSE,"WP_H4.2";"wp_h4.3",#N/A,FALSE,"WP_H4.3"}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rint.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SPA._.FAC." hidden="1">{"SPA_FAC",#N/A,FALSE,"OMPA SPA FAC"}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WEATHER._.AND._.YR._.END._.CUST._.ADJ." hidden="1">{"WEATHER_CUSTOMERS",#N/A,FALSE,"Ok_Fuel&amp;Rev"}</definedName>
  </definedNames>
  <calcPr fullCalcOnLoad="1"/>
</workbook>
</file>

<file path=xl/sharedStrings.xml><?xml version="1.0" encoding="utf-8"?>
<sst xmlns="http://schemas.openxmlformats.org/spreadsheetml/2006/main" count="87" uniqueCount="48">
  <si>
    <t>OG&amp;E</t>
  </si>
  <si>
    <t>Worksheet C - Average Balance Calculation   (2016 &amp; 2017)</t>
  </si>
  <si>
    <t>AVG Bal</t>
  </si>
  <si>
    <t>Dr. (Cr.)</t>
  </si>
  <si>
    <t xml:space="preserve"> </t>
  </si>
  <si>
    <t>Acct 282</t>
  </si>
  <si>
    <t>(a)</t>
  </si>
  <si>
    <t>(b)</t>
  </si>
  <si>
    <t>to Worksheet C</t>
  </si>
  <si>
    <t>Net Total Property and Accumulated Depreciation</t>
  </si>
  <si>
    <t>Income Taxes Recoverable/Refundable, net - RETAIL</t>
  </si>
  <si>
    <t>Income Taxes Recoverable/Refundable, net - Equity AFUDC RETAIL</t>
  </si>
  <si>
    <t>Income Taxes Recoverable/Refundable, net - Equity AFUDC TRANS</t>
  </si>
  <si>
    <t>Acct 283</t>
  </si>
  <si>
    <t>Prepaid Expenses</t>
  </si>
  <si>
    <t>Pension Plans</t>
  </si>
  <si>
    <t>Bond Redemption - Unamortized Call Premium Costs</t>
  </si>
  <si>
    <t>Deferred Excess 2007 Storm Expenses - OK - Reg Asset</t>
  </si>
  <si>
    <t>"Big 7 Transmission Projects"  AFUDC - Reg Asset</t>
  </si>
  <si>
    <t>Pension &amp; Post-Retirement Medical/Life Exp - Reg Liability</t>
  </si>
  <si>
    <t>Deferred Red Rock Plant Costs - OK - Reg Asset</t>
  </si>
  <si>
    <t>Deferred Excess Pension Expenses - AR - Reg Asset/Liab</t>
  </si>
  <si>
    <t>Deferred Other - Rate Case Consult/Expert Witness - Reg Asset</t>
  </si>
  <si>
    <t>Deferred Smart Grid Expenses-Reg Asset - AR</t>
  </si>
  <si>
    <t>Deferred Smart Grid  Retired Meter Loss - Reg Asset - OK</t>
  </si>
  <si>
    <t>Deferred Smart Grid  Retired Meter Loss - Reg Asset - AR</t>
  </si>
  <si>
    <t>Deferred  Smart Grid Web Portal Expenses - Reg Asset</t>
  </si>
  <si>
    <t>Deferred Gain on Sale of Assets - Reg Liability - OK</t>
  </si>
  <si>
    <t>Other - Uncertain OK Tax Credits</t>
  </si>
  <si>
    <t>Acct 190</t>
  </si>
  <si>
    <t>Accrued Vacation</t>
  </si>
  <si>
    <t>Bad Debts</t>
  </si>
  <si>
    <t>Accrued Liability-Public Liability</t>
  </si>
  <si>
    <t>Accrued Liability-Employee Related</t>
  </si>
  <si>
    <t>Accrued Liability-Employee Related, includes Bonuses</t>
  </si>
  <si>
    <t xml:space="preserve">ARO Liability </t>
  </si>
  <si>
    <t>Post-Retirement Benefits  (PR Life &amp; Medical)</t>
  </si>
  <si>
    <t>Other - Misc</t>
  </si>
  <si>
    <t>Deferred Fed Investment Tax Credits - Solar</t>
  </si>
  <si>
    <t>Deferred Fed Investment Tax Credits</t>
  </si>
  <si>
    <t>Tax Credit Carryover</t>
  </si>
  <si>
    <t>Net Operating Loss Carryover - Fed</t>
  </si>
  <si>
    <t>Net Operating Loss Carryover - OK</t>
  </si>
  <si>
    <t>Kaw Water Storage Agreement Liability</t>
  </si>
  <si>
    <t>Deferred Revenues</t>
  </si>
  <si>
    <t>Acct 255</t>
  </si>
  <si>
    <t>Accumulated Deferred Investment Tax Credits</t>
  </si>
  <si>
    <t>ATTACHMENT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</si>
</sst>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1" fontId="3" fillId="33" borderId="0" xfId="56" applyNumberFormat="1" applyFont="1" applyFill="1" applyBorder="1">
      <alignment/>
      <protection/>
    </xf>
    <xf numFmtId="41" fontId="3" fillId="0" borderId="0" xfId="56" applyNumberFormat="1" applyFont="1" applyFill="1" applyBorder="1">
      <alignment/>
      <protection/>
    </xf>
    <xf numFmtId="41" fontId="3" fillId="34" borderId="10" xfId="56" applyNumberFormat="1" applyFont="1" applyFill="1" applyBorder="1">
      <alignment/>
      <protection/>
    </xf>
    <xf numFmtId="41" fontId="3" fillId="34" borderId="0" xfId="56" applyNumberFormat="1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56" applyFont="1" applyFill="1" applyBorder="1">
      <alignment/>
      <protection/>
    </xf>
    <xf numFmtId="0" fontId="23" fillId="33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23" fillId="0" borderId="0" xfId="0" applyFont="1" applyBorder="1" applyAlignment="1" quotePrefix="1">
      <alignment horizontal="center"/>
    </xf>
    <xf numFmtId="0" fontId="23" fillId="34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1" fontId="23" fillId="0" borderId="0" xfId="0" applyNumberFormat="1" applyFont="1" applyBorder="1" applyAlignment="1">
      <alignment/>
    </xf>
    <xf numFmtId="41" fontId="23" fillId="0" borderId="0" xfId="43" applyFont="1" applyBorder="1" applyAlignment="1">
      <alignment/>
    </xf>
    <xf numFmtId="0" fontId="3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40" fillId="0" borderId="0" xfId="0" applyFont="1" applyBorder="1" applyAlignment="1">
      <alignment/>
    </xf>
    <xf numFmtId="41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41" fontId="23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_ADITAnalysisID0908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H71"/>
  <sheetViews>
    <sheetView tabSelected="1" view="pageBreakPreview" zoomScale="80" zoomScaleNormal="90" zoomScaleSheetLayoutView="80" zoomScalePageLayoutView="0" workbookViewId="0" topLeftCell="A1">
      <selection activeCell="A1" sqref="A1:H1"/>
    </sheetView>
  </sheetViews>
  <sheetFormatPr defaultColWidth="9.140625" defaultRowHeight="15"/>
  <cols>
    <col min="1" max="1" width="52.7109375" style="11" customWidth="1"/>
    <col min="2" max="2" width="18.7109375" style="11" customWidth="1"/>
    <col min="3" max="3" width="12.00390625" style="11" customWidth="1"/>
    <col min="4" max="4" width="54.00390625" style="11" customWidth="1"/>
    <col min="5" max="5" width="17.28125" style="11" customWidth="1"/>
    <col min="6" max="6" width="3.7109375" style="11" customWidth="1"/>
    <col min="7" max="7" width="20.140625" style="11" customWidth="1"/>
    <col min="8" max="8" width="4.7109375" style="11" customWidth="1"/>
    <col min="9" max="16384" width="9.140625" style="11" customWidth="1"/>
  </cols>
  <sheetData>
    <row r="1" spans="1:8" ht="30" customHeight="1">
      <c r="A1" s="31" t="s">
        <v>47</v>
      </c>
      <c r="B1" s="31"/>
      <c r="C1" s="31"/>
      <c r="D1" s="31"/>
      <c r="E1" s="31"/>
      <c r="F1" s="31"/>
      <c r="G1" s="31"/>
      <c r="H1" s="31"/>
    </row>
    <row r="2" spans="1:7" ht="12.75">
      <c r="A2" s="9" t="s">
        <v>0</v>
      </c>
      <c r="B2" s="9"/>
      <c r="C2" s="9"/>
      <c r="D2" s="10"/>
      <c r="E2" s="9"/>
      <c r="F2" s="9"/>
      <c r="G2" s="9"/>
    </row>
    <row r="3" spans="1:7" ht="12.75">
      <c r="A3" s="12" t="s">
        <v>1</v>
      </c>
      <c r="B3" s="9"/>
      <c r="C3" s="9"/>
      <c r="D3" s="13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29">
        <v>2016</v>
      </c>
      <c r="B5" s="30"/>
      <c r="C5" s="20" t="s">
        <v>3</v>
      </c>
      <c r="D5" s="29">
        <v>2017</v>
      </c>
      <c r="E5" s="30"/>
      <c r="F5" s="9"/>
      <c r="G5" s="27" t="s">
        <v>2</v>
      </c>
    </row>
    <row r="6" spans="1:7" ht="12.75">
      <c r="A6" s="9" t="s">
        <v>5</v>
      </c>
      <c r="B6" s="14" t="s">
        <v>6</v>
      </c>
      <c r="C6" s="9"/>
      <c r="D6" s="9"/>
      <c r="E6" s="14" t="s">
        <v>7</v>
      </c>
      <c r="F6" s="9"/>
      <c r="G6" s="28" t="s">
        <v>8</v>
      </c>
    </row>
    <row r="7" spans="1:7" ht="14.25" customHeight="1">
      <c r="A7" s="9"/>
      <c r="B7" s="9"/>
      <c r="C7" s="9"/>
      <c r="D7" s="9"/>
      <c r="E7" s="10" t="s">
        <v>4</v>
      </c>
      <c r="F7" s="9"/>
      <c r="G7" s="9"/>
    </row>
    <row r="8" spans="1:7" ht="12.75">
      <c r="A8" s="8" t="s">
        <v>9</v>
      </c>
      <c r="B8" s="4">
        <v>-2028716190</v>
      </c>
      <c r="C8" s="9"/>
      <c r="D8" s="15" t="s">
        <v>9</v>
      </c>
      <c r="E8" s="4">
        <v>-2143926927</v>
      </c>
      <c r="F8" s="9"/>
      <c r="G8" s="17">
        <f>AVERAGE(B8,E8)</f>
        <v>-2086321558.5</v>
      </c>
    </row>
    <row r="9" spans="1:7" ht="12.75">
      <c r="A9" s="8" t="s">
        <v>10</v>
      </c>
      <c r="B9" s="1">
        <f>-12786237-1</f>
        <v>-12786238</v>
      </c>
      <c r="C9" s="16"/>
      <c r="D9" s="8" t="s">
        <v>10</v>
      </c>
      <c r="E9" s="1">
        <v>1028319028</v>
      </c>
      <c r="F9" s="9"/>
      <c r="G9" s="17">
        <f>AVERAGE(B9,E9)</f>
        <v>507766395</v>
      </c>
    </row>
    <row r="10" spans="1:7" ht="12.75">
      <c r="A10" s="8" t="s">
        <v>11</v>
      </c>
      <c r="B10" s="1">
        <v>-46530665</v>
      </c>
      <c r="C10" s="16"/>
      <c r="D10" s="8" t="s">
        <v>11</v>
      </c>
      <c r="E10" s="1">
        <v>-70027933</v>
      </c>
      <c r="F10" s="9"/>
      <c r="G10" s="17">
        <f>AVERAGE(B10,E10)</f>
        <v>-58279299</v>
      </c>
    </row>
    <row r="11" spans="1:7" ht="12.75">
      <c r="A11" s="8" t="s">
        <v>12</v>
      </c>
      <c r="B11" s="1">
        <v>-2940728</v>
      </c>
      <c r="C11" s="16"/>
      <c r="D11" s="8" t="s">
        <v>12</v>
      </c>
      <c r="E11" s="1">
        <v>-2838758</v>
      </c>
      <c r="F11" s="9"/>
      <c r="G11" s="17">
        <f>AVERAGE(B11,E11)</f>
        <v>-2889743</v>
      </c>
    </row>
    <row r="12" spans="1:7" ht="12.75">
      <c r="A12" s="16"/>
      <c r="B12" s="2"/>
      <c r="C12" s="16"/>
      <c r="D12" s="16"/>
      <c r="E12" s="2"/>
      <c r="F12" s="9"/>
      <c r="G12" s="9"/>
    </row>
    <row r="13" spans="1:7" ht="13.5" thickBot="1">
      <c r="A13" s="9"/>
      <c r="B13" s="25">
        <f>SUM(B8:B12)</f>
        <v>-2090973821</v>
      </c>
      <c r="C13" s="18"/>
      <c r="D13" s="9"/>
      <c r="E13" s="25">
        <f>SUM(E8:E12)</f>
        <v>-1188474590</v>
      </c>
      <c r="F13" s="9"/>
      <c r="G13" s="25">
        <f>AVERAGE(B13,E13)</f>
        <v>-1639724205.5</v>
      </c>
    </row>
    <row r="14" spans="1:7" ht="13.5" thickTop="1">
      <c r="A14" s="9"/>
      <c r="B14" s="19" t="s">
        <v>4</v>
      </c>
      <c r="C14" s="20"/>
      <c r="D14" s="9"/>
      <c r="E14" s="19" t="s">
        <v>4</v>
      </c>
      <c r="F14" s="9"/>
      <c r="G14" s="9"/>
    </row>
    <row r="15" spans="1:7" ht="12.75">
      <c r="A15" s="9"/>
      <c r="B15" s="9"/>
      <c r="C15" s="9"/>
      <c r="D15" s="9"/>
      <c r="E15" s="9"/>
      <c r="F15" s="9"/>
      <c r="G15" s="9"/>
    </row>
    <row r="16" spans="1:7" ht="12.75">
      <c r="A16" s="9" t="s">
        <v>13</v>
      </c>
      <c r="B16" s="9"/>
      <c r="C16" s="9"/>
      <c r="D16" s="9"/>
      <c r="E16" s="17"/>
      <c r="F16" s="9"/>
      <c r="G16" s="9"/>
    </row>
    <row r="17" spans="1:7" ht="11.25" customHeight="1">
      <c r="A17" s="9"/>
      <c r="B17" s="19" t="s">
        <v>4</v>
      </c>
      <c r="C17" s="9"/>
      <c r="D17" s="9"/>
      <c r="E17" s="19" t="s">
        <v>4</v>
      </c>
      <c r="F17" s="9"/>
      <c r="G17" s="9"/>
    </row>
    <row r="18" spans="1:7" ht="12.75">
      <c r="A18" s="8" t="s">
        <v>14</v>
      </c>
      <c r="B18" s="1">
        <v>-1783361</v>
      </c>
      <c r="C18" s="9"/>
      <c r="D18" s="8" t="s">
        <v>14</v>
      </c>
      <c r="E18" s="1">
        <v>-1175115</v>
      </c>
      <c r="F18" s="9"/>
      <c r="G18" s="17">
        <f aca="true" t="shared" si="0" ref="G18:G32">AVERAGE(B18,E18)</f>
        <v>-1479238</v>
      </c>
    </row>
    <row r="19" spans="1:7" ht="12.75">
      <c r="A19" s="8" t="s">
        <v>15</v>
      </c>
      <c r="B19" s="1">
        <v>-47995024</v>
      </c>
      <c r="C19" s="9"/>
      <c r="D19" s="8" t="s">
        <v>15</v>
      </c>
      <c r="E19" s="1">
        <v>-28425936.4</v>
      </c>
      <c r="F19" s="9"/>
      <c r="G19" s="17">
        <f t="shared" si="0"/>
        <v>-38210480.2</v>
      </c>
    </row>
    <row r="20" spans="1:7" ht="12.75">
      <c r="A20" s="8" t="s">
        <v>16</v>
      </c>
      <c r="B20" s="1">
        <v>-4337557</v>
      </c>
      <c r="C20" s="9"/>
      <c r="D20" s="8" t="s">
        <v>16</v>
      </c>
      <c r="E20" s="1">
        <v>-2601212</v>
      </c>
      <c r="F20" s="9"/>
      <c r="G20" s="17">
        <f t="shared" si="0"/>
        <v>-3469384.5</v>
      </c>
    </row>
    <row r="21" spans="1:7" ht="12.75">
      <c r="A21" s="5" t="s">
        <v>17</v>
      </c>
      <c r="B21" s="1">
        <v>-13823521</v>
      </c>
      <c r="C21" s="9"/>
      <c r="D21" s="5" t="s">
        <v>17</v>
      </c>
      <c r="E21" s="1">
        <v>-10774780.4</v>
      </c>
      <c r="F21" s="9"/>
      <c r="G21" s="17">
        <f t="shared" si="0"/>
        <v>-12299150.7</v>
      </c>
    </row>
    <row r="22" spans="1:7" ht="12.75">
      <c r="A22" s="5" t="s">
        <v>18</v>
      </c>
      <c r="B22" s="1">
        <v>-2836067</v>
      </c>
      <c r="C22" s="9"/>
      <c r="D22" s="5" t="s">
        <v>18</v>
      </c>
      <c r="E22" s="1">
        <v>-1816109</v>
      </c>
      <c r="F22" s="9"/>
      <c r="G22" s="17">
        <f t="shared" si="0"/>
        <v>-2326088</v>
      </c>
    </row>
    <row r="23" spans="1:7" ht="12.75">
      <c r="A23" s="5" t="s">
        <v>19</v>
      </c>
      <c r="B23" s="1">
        <f>-6564587+4197808+2933548</f>
        <v>566769</v>
      </c>
      <c r="C23" s="9"/>
      <c r="D23" s="5" t="s">
        <v>19</v>
      </c>
      <c r="E23" s="1">
        <v>2471155</v>
      </c>
      <c r="F23" s="9"/>
      <c r="G23" s="17">
        <f t="shared" si="0"/>
        <v>1518962</v>
      </c>
    </row>
    <row r="24" spans="1:7" ht="12.75">
      <c r="A24" s="5" t="s">
        <v>20</v>
      </c>
      <c r="B24" s="1">
        <v>-2115207</v>
      </c>
      <c r="C24" s="9"/>
      <c r="D24" s="5" t="s">
        <v>20</v>
      </c>
      <c r="E24" s="1">
        <v>-1323864</v>
      </c>
      <c r="F24" s="9"/>
      <c r="G24" s="17">
        <f t="shared" si="0"/>
        <v>-1719535.5</v>
      </c>
    </row>
    <row r="25" spans="1:7" ht="12.75">
      <c r="A25" s="5" t="s">
        <v>21</v>
      </c>
      <c r="B25" s="1">
        <v>873672</v>
      </c>
      <c r="C25" s="9"/>
      <c r="D25" s="5" t="s">
        <v>21</v>
      </c>
      <c r="E25" s="1">
        <f>655823+57221</f>
        <v>713044</v>
      </c>
      <c r="F25" s="9"/>
      <c r="G25" s="17">
        <f t="shared" si="0"/>
        <v>793358</v>
      </c>
    </row>
    <row r="26" spans="1:7" ht="12.75">
      <c r="A26" s="5" t="s">
        <v>22</v>
      </c>
      <c r="B26" s="1">
        <v>-1015114</v>
      </c>
      <c r="C26" s="9"/>
      <c r="D26" s="5" t="s">
        <v>22</v>
      </c>
      <c r="E26" s="1">
        <v>-279886</v>
      </c>
      <c r="F26" s="9"/>
      <c r="G26" s="17">
        <f t="shared" si="0"/>
        <v>-647500</v>
      </c>
    </row>
    <row r="27" spans="1:7" ht="12.75">
      <c r="A27" s="8" t="s">
        <v>23</v>
      </c>
      <c r="B27" s="1">
        <v>-50941</v>
      </c>
      <c r="C27" s="9"/>
      <c r="D27" s="8" t="s">
        <v>23</v>
      </c>
      <c r="E27" s="1">
        <v>-93796</v>
      </c>
      <c r="F27" s="9"/>
      <c r="G27" s="17">
        <f t="shared" si="0"/>
        <v>-72368.5</v>
      </c>
    </row>
    <row r="28" spans="1:7" ht="12.75">
      <c r="A28" s="5" t="s">
        <v>24</v>
      </c>
      <c r="B28" s="1">
        <v>-13305870</v>
      </c>
      <c r="C28" s="9"/>
      <c r="D28" s="5" t="s">
        <v>24</v>
      </c>
      <c r="E28" s="1">
        <v>-6583249</v>
      </c>
      <c r="F28" s="9"/>
      <c r="G28" s="17">
        <f t="shared" si="0"/>
        <v>-9944559.5</v>
      </c>
    </row>
    <row r="29" spans="1:7" ht="12.75">
      <c r="A29" s="8" t="s">
        <v>25</v>
      </c>
      <c r="B29" s="1">
        <v>-839379</v>
      </c>
      <c r="C29" s="9"/>
      <c r="D29" s="8" t="s">
        <v>25</v>
      </c>
      <c r="E29" s="1">
        <v>-499890</v>
      </c>
      <c r="F29" s="9"/>
      <c r="G29" s="17">
        <f t="shared" si="0"/>
        <v>-669634.5</v>
      </c>
    </row>
    <row r="30" spans="1:7" ht="12.75">
      <c r="A30" s="5" t="s">
        <v>26</v>
      </c>
      <c r="B30" s="1">
        <v>-2374809</v>
      </c>
      <c r="C30" s="9"/>
      <c r="D30" s="5" t="s">
        <v>26</v>
      </c>
      <c r="E30" s="1">
        <v>-1174967</v>
      </c>
      <c r="F30" s="9"/>
      <c r="G30" s="17">
        <f t="shared" si="0"/>
        <v>-1774888</v>
      </c>
    </row>
    <row r="31" spans="1:7" ht="12.75">
      <c r="A31" s="5" t="s">
        <v>27</v>
      </c>
      <c r="B31" s="1">
        <v>554705</v>
      </c>
      <c r="C31" s="9"/>
      <c r="D31" s="5" t="s">
        <v>27</v>
      </c>
      <c r="E31" s="1">
        <v>426486</v>
      </c>
      <c r="F31" s="9"/>
      <c r="G31" s="17">
        <f t="shared" si="0"/>
        <v>490595.5</v>
      </c>
    </row>
    <row r="32" spans="1:7" s="21" customFormat="1" ht="12.75">
      <c r="A32" s="5" t="s">
        <v>28</v>
      </c>
      <c r="B32" s="1">
        <v>-13556401</v>
      </c>
      <c r="C32" s="9"/>
      <c r="D32" s="5" t="s">
        <v>28</v>
      </c>
      <c r="E32" s="1">
        <v>-16476242</v>
      </c>
      <c r="F32" s="16"/>
      <c r="G32" s="17">
        <f t="shared" si="0"/>
        <v>-15016321.5</v>
      </c>
    </row>
    <row r="33" spans="1:7" ht="12.75">
      <c r="A33" s="9"/>
      <c r="B33" s="2"/>
      <c r="C33" s="9"/>
      <c r="D33" s="9"/>
      <c r="E33" s="9"/>
      <c r="F33" s="9"/>
      <c r="G33" s="9"/>
    </row>
    <row r="34" spans="1:7" ht="13.5" thickBot="1">
      <c r="A34" s="9"/>
      <c r="B34" s="25">
        <f>SUM(B18:B33)</f>
        <v>-102038105</v>
      </c>
      <c r="C34" s="18"/>
      <c r="D34" s="9"/>
      <c r="E34" s="25">
        <f>SUM(E18:E33)</f>
        <v>-67614361.8</v>
      </c>
      <c r="F34" s="9"/>
      <c r="G34" s="25">
        <f>AVERAGE(B34,E34)</f>
        <v>-84826233.4</v>
      </c>
    </row>
    <row r="35" spans="1:7" ht="13.5" thickTop="1">
      <c r="A35" s="9"/>
      <c r="B35" s="19" t="s">
        <v>4</v>
      </c>
      <c r="C35" s="20"/>
      <c r="D35" s="9"/>
      <c r="E35" s="19" t="s">
        <v>4</v>
      </c>
      <c r="F35" s="9"/>
      <c r="G35" s="9"/>
    </row>
    <row r="36" spans="1:7" ht="12.75">
      <c r="A36" s="9" t="s">
        <v>29</v>
      </c>
      <c r="B36" s="9"/>
      <c r="C36" s="9"/>
      <c r="D36" s="9"/>
      <c r="E36" s="9"/>
      <c r="F36" s="9"/>
      <c r="G36" s="9"/>
    </row>
    <row r="37" spans="1:7" ht="8.25" customHeight="1">
      <c r="A37" s="9"/>
      <c r="B37" s="9"/>
      <c r="C37" s="9"/>
      <c r="D37" s="9"/>
      <c r="E37" s="9"/>
      <c r="F37" s="9"/>
      <c r="G37" s="9"/>
    </row>
    <row r="38" spans="1:7" ht="12.75">
      <c r="A38" s="15" t="s">
        <v>30</v>
      </c>
      <c r="B38" s="4">
        <v>2400670</v>
      </c>
      <c r="C38" s="9"/>
      <c r="D38" s="15" t="s">
        <v>30</v>
      </c>
      <c r="E38" s="4">
        <v>1439190</v>
      </c>
      <c r="F38" s="9"/>
      <c r="G38" s="17">
        <f aca="true" t="shared" si="1" ref="G38:G50">AVERAGE(B38,E38)</f>
        <v>1919930</v>
      </c>
    </row>
    <row r="39" spans="1:7" ht="12.75">
      <c r="A39" s="15" t="s">
        <v>31</v>
      </c>
      <c r="B39" s="4">
        <v>577381</v>
      </c>
      <c r="C39" s="9"/>
      <c r="D39" s="15" t="s">
        <v>31</v>
      </c>
      <c r="E39" s="4">
        <v>386415</v>
      </c>
      <c r="F39" s="9"/>
      <c r="G39" s="17">
        <f t="shared" si="1"/>
        <v>481898</v>
      </c>
    </row>
    <row r="40" spans="1:7" ht="12.75">
      <c r="A40" s="6" t="s">
        <v>32</v>
      </c>
      <c r="B40" s="4">
        <v>560394</v>
      </c>
      <c r="C40" s="9"/>
      <c r="D40" s="6" t="s">
        <v>32</v>
      </c>
      <c r="E40" s="4">
        <v>513932</v>
      </c>
      <c r="F40" s="9"/>
      <c r="G40" s="17">
        <f t="shared" si="1"/>
        <v>537163</v>
      </c>
    </row>
    <row r="41" spans="1:7" ht="12.75">
      <c r="A41" s="6" t="s">
        <v>33</v>
      </c>
      <c r="B41" s="4">
        <v>7476040</v>
      </c>
      <c r="C41" s="9"/>
      <c r="D41" s="6" t="s">
        <v>34</v>
      </c>
      <c r="E41" s="4">
        <v>3267614</v>
      </c>
      <c r="F41" s="9"/>
      <c r="G41" s="17">
        <f t="shared" si="1"/>
        <v>5371827</v>
      </c>
    </row>
    <row r="42" spans="1:7" ht="12.75">
      <c r="A42" s="6" t="s">
        <v>35</v>
      </c>
      <c r="B42" s="4">
        <v>24456378</v>
      </c>
      <c r="C42" s="9"/>
      <c r="D42" s="6" t="s">
        <v>35</v>
      </c>
      <c r="E42" s="4">
        <v>19204118</v>
      </c>
      <c r="F42" s="9"/>
      <c r="G42" s="17">
        <f t="shared" si="1"/>
        <v>21830248</v>
      </c>
    </row>
    <row r="43" spans="1:7" ht="12.75">
      <c r="A43" s="15" t="s">
        <v>36</v>
      </c>
      <c r="B43" s="4">
        <v>34344903</v>
      </c>
      <c r="C43" s="9"/>
      <c r="D43" s="15" t="s">
        <v>36</v>
      </c>
      <c r="E43" s="4">
        <v>17451045</v>
      </c>
      <c r="F43" s="9"/>
      <c r="G43" s="17">
        <f t="shared" si="1"/>
        <v>25897974</v>
      </c>
    </row>
    <row r="44" spans="1:7" ht="12.75">
      <c r="A44" s="15" t="s">
        <v>37</v>
      </c>
      <c r="B44" s="4">
        <v>1465475</v>
      </c>
      <c r="C44" s="9"/>
      <c r="D44" s="15" t="s">
        <v>37</v>
      </c>
      <c r="E44" s="4">
        <v>1083758</v>
      </c>
      <c r="F44" s="9"/>
      <c r="G44" s="17">
        <f t="shared" si="1"/>
        <v>1274616.5</v>
      </c>
    </row>
    <row r="45" spans="1:7" ht="12.75">
      <c r="A45" s="15" t="s">
        <v>38</v>
      </c>
      <c r="B45" s="4">
        <v>812920</v>
      </c>
      <c r="C45" s="9"/>
      <c r="D45" s="15" t="s">
        <v>39</v>
      </c>
      <c r="E45" s="4">
        <v>508171</v>
      </c>
      <c r="F45" s="9"/>
      <c r="G45" s="17">
        <f t="shared" si="1"/>
        <v>660545.5</v>
      </c>
    </row>
    <row r="46" spans="1:7" ht="12.75">
      <c r="A46" s="15" t="s">
        <v>40</v>
      </c>
      <c r="B46" s="4">
        <v>325459247</v>
      </c>
      <c r="C46" s="9"/>
      <c r="D46" s="15" t="s">
        <v>40</v>
      </c>
      <c r="E46" s="4">
        <v>363981190</v>
      </c>
      <c r="F46" s="9"/>
      <c r="G46" s="17">
        <f t="shared" si="1"/>
        <v>344720218.5</v>
      </c>
    </row>
    <row r="47" spans="1:7" ht="12.75">
      <c r="A47" s="15" t="s">
        <v>41</v>
      </c>
      <c r="B47" s="4">
        <v>11274732</v>
      </c>
      <c r="C47" s="9"/>
      <c r="D47" s="15" t="s">
        <v>41</v>
      </c>
      <c r="E47" s="4">
        <v>0</v>
      </c>
      <c r="F47" s="9"/>
      <c r="G47" s="17">
        <f t="shared" si="1"/>
        <v>5637366</v>
      </c>
    </row>
    <row r="48" spans="1:7" ht="12.75">
      <c r="A48" s="15" t="s">
        <v>42</v>
      </c>
      <c r="B48" s="4">
        <v>14829406</v>
      </c>
      <c r="C48" s="9"/>
      <c r="D48" s="15" t="s">
        <v>42</v>
      </c>
      <c r="E48" s="4">
        <v>11202753</v>
      </c>
      <c r="F48" s="9"/>
      <c r="G48" s="17">
        <f t="shared" si="1"/>
        <v>13016079.5</v>
      </c>
    </row>
    <row r="49" spans="1:7" ht="12.75">
      <c r="A49" s="6" t="s">
        <v>43</v>
      </c>
      <c r="B49" s="4">
        <v>3876052</v>
      </c>
      <c r="C49" s="9"/>
      <c r="D49" s="6" t="s">
        <v>43</v>
      </c>
      <c r="E49" s="4">
        <v>2604789</v>
      </c>
      <c r="F49" s="9"/>
      <c r="G49" s="17">
        <f t="shared" si="1"/>
        <v>3240420.5</v>
      </c>
    </row>
    <row r="50" spans="1:7" ht="12.75">
      <c r="A50" s="6" t="s">
        <v>44</v>
      </c>
      <c r="B50" s="4">
        <v>13141598</v>
      </c>
      <c r="C50" s="9"/>
      <c r="D50" s="6" t="s">
        <v>44</v>
      </c>
      <c r="E50" s="4">
        <v>2250617</v>
      </c>
      <c r="F50" s="9"/>
      <c r="G50" s="17">
        <f t="shared" si="1"/>
        <v>7696107.5</v>
      </c>
    </row>
    <row r="51" spans="1:8" ht="12.75">
      <c r="A51" s="26"/>
      <c r="B51" s="2"/>
      <c r="C51" s="16"/>
      <c r="D51" s="26"/>
      <c r="E51" s="2"/>
      <c r="F51" s="9"/>
      <c r="G51" s="9"/>
      <c r="H51" s="9"/>
    </row>
    <row r="52" spans="1:8" ht="13.5" thickBot="1">
      <c r="A52" s="9"/>
      <c r="B52" s="25">
        <f>SUM(B38:B50)</f>
        <v>440675196</v>
      </c>
      <c r="C52" s="18"/>
      <c r="D52" s="9"/>
      <c r="E52" s="25">
        <f>SUM(E38:E50)</f>
        <v>423893592</v>
      </c>
      <c r="F52" s="9"/>
      <c r="G52" s="25">
        <f>AVERAGE(B52,E52)</f>
        <v>432284394</v>
      </c>
      <c r="H52" s="9"/>
    </row>
    <row r="53" spans="1:8" ht="13.5" thickTop="1">
      <c r="A53" s="9"/>
      <c r="B53" s="19" t="s">
        <v>4</v>
      </c>
      <c r="C53" s="20"/>
      <c r="D53" s="9"/>
      <c r="E53" s="19" t="s">
        <v>4</v>
      </c>
      <c r="F53" s="9"/>
      <c r="G53" s="9"/>
      <c r="H53" s="9"/>
    </row>
    <row r="54" spans="1:8" ht="12.75">
      <c r="A54" s="9" t="s">
        <v>45</v>
      </c>
      <c r="B54" s="9"/>
      <c r="C54" s="9"/>
      <c r="D54" s="9"/>
      <c r="E54" s="9"/>
      <c r="F54" s="9"/>
      <c r="G54" s="9"/>
      <c r="H54" s="9"/>
    </row>
    <row r="55" spans="1:8" ht="7.5" customHeight="1">
      <c r="A55" s="9"/>
      <c r="B55" s="9"/>
      <c r="C55" s="9"/>
      <c r="D55" s="9"/>
      <c r="E55" s="9"/>
      <c r="F55" s="9"/>
      <c r="G55" s="9"/>
      <c r="H55" s="9"/>
    </row>
    <row r="56" spans="1:7" ht="13.5" thickBot="1">
      <c r="A56" s="7" t="s">
        <v>46</v>
      </c>
      <c r="B56" s="3">
        <v>-2097366</v>
      </c>
      <c r="C56" s="9"/>
      <c r="D56" s="7" t="s">
        <v>46</v>
      </c>
      <c r="E56" s="3">
        <v>-1987470</v>
      </c>
      <c r="F56" s="9"/>
      <c r="G56" s="25">
        <f>AVERAGE(B56,E56)</f>
        <v>-2042418</v>
      </c>
    </row>
    <row r="57" spans="1:7" ht="13.5" thickTop="1">
      <c r="A57" s="9"/>
      <c r="B57" s="19"/>
      <c r="C57" s="9"/>
      <c r="D57" s="9"/>
      <c r="E57" s="1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22"/>
      <c r="B59" s="23"/>
      <c r="C59" s="9"/>
      <c r="D59" s="22"/>
      <c r="E59" s="23"/>
      <c r="F59" s="9"/>
      <c r="G59" s="9"/>
    </row>
    <row r="60" spans="1:7" ht="12.75">
      <c r="A60" s="24"/>
      <c r="B60" s="18"/>
      <c r="C60" s="9"/>
      <c r="D60" s="24"/>
      <c r="E60" s="18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</sheetData>
  <sheetProtection/>
  <mergeCells count="3">
    <mergeCell ref="A5:B5"/>
    <mergeCell ref="D5:E5"/>
    <mergeCell ref="A1:H1"/>
  </mergeCells>
  <printOptions/>
  <pageMargins left="0.17" right="0.2" top="0.38" bottom="0.29" header="0.3" footer="0.21"/>
  <pageSetup cellComments="asDisplayed"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
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Kays, David</dc:creator>
  <cp:keywords/>
  <dc:description/>
  <cp:lastModifiedBy>Kays, David</cp:lastModifiedBy>
  <dcterms:created xsi:type="dcterms:W3CDTF">1900-01-01T05:00:00Z</dcterms:created>
  <dcterms:modified xsi:type="dcterms:W3CDTF">2018-06-01T18:22:27Z</dcterms:modified>
  <cp:category/>
  <cp:version/>
  <cp:contentType/>
  <cp:contentStatus/>
</cp:coreProperties>
</file>